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User\Desktop\АПТС\калькуляторы\"/>
    </mc:Choice>
  </mc:AlternateContent>
  <xr:revisionPtr revIDLastSave="0" documentId="13_ncr:1_{504F6748-9F59-4108-AFC0-E0C18D0E84A7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Расчет стоимости за 1 кг" sheetId="1" r:id="rId1"/>
    <sheet name="Масса труб (ГОСТ)" sheetId="2" r:id="rId2"/>
  </sheets>
  <calcPr calcId="191029"/>
</workbook>
</file>

<file path=xl/calcChain.xml><?xml version="1.0" encoding="utf-8"?>
<calcChain xmlns="http://schemas.openxmlformats.org/spreadsheetml/2006/main">
  <c r="D3" i="1" l="1"/>
  <c r="E18" i="1" a="1"/>
  <c r="E18" i="1" s="1"/>
  <c r="F18" i="1" s="1"/>
  <c r="E17" i="1" a="1"/>
  <c r="E17" i="1" s="1"/>
  <c r="F17" i="1" s="1"/>
  <c r="E9" i="1" l="1"/>
  <c r="F9" i="1" l="1"/>
  <c r="E10" i="1" a="1"/>
  <c r="E10" i="1" s="1"/>
  <c r="F10" i="1" s="1"/>
  <c r="E11" i="1" a="1"/>
  <c r="E11" i="1" s="1"/>
  <c r="F11" i="1" s="1"/>
  <c r="E12" i="1" a="1"/>
  <c r="E12" i="1" s="1"/>
  <c r="F12" i="1" s="1"/>
  <c r="E13" i="1" a="1"/>
  <c r="E13" i="1" s="1"/>
  <c r="F13" i="1" s="1"/>
  <c r="E14" i="1" a="1"/>
  <c r="E14" i="1" s="1"/>
  <c r="F14" i="1" s="1"/>
  <c r="E15" i="1" a="1"/>
  <c r="E15" i="1" s="1"/>
  <c r="F15" i="1" s="1"/>
  <c r="E16" i="1" a="1"/>
  <c r="E16" i="1" s="1"/>
  <c r="F16" i="1" s="1"/>
  <c r="E19" i="1" a="1"/>
  <c r="E19" i="1" s="1"/>
  <c r="F19" i="1" s="1"/>
  <c r="E20" i="1" a="1"/>
  <c r="E20" i="1" s="1"/>
  <c r="F20" i="1" s="1"/>
  <c r="B5" i="1" l="1"/>
  <c r="B6" i="1" s="1"/>
</calcChain>
</file>

<file path=xl/sharedStrings.xml><?xml version="1.0" encoding="utf-8"?>
<sst xmlns="http://schemas.openxmlformats.org/spreadsheetml/2006/main" count="148" uniqueCount="44">
  <si>
    <t>Стоимость доставки (включены все необходимые для доставки машины)</t>
  </si>
  <si>
    <t>низкая вероятность  фальсификата</t>
  </si>
  <si>
    <t>Сумма контракта, руб.</t>
  </si>
  <si>
    <t xml:space="preserve">средняя вероятность фальсификата </t>
  </si>
  <si>
    <t>Сумма контракта (без учета доставки), руб.</t>
  </si>
  <si>
    <t>Суммарная масса труб по ТЗ, кг</t>
  </si>
  <si>
    <t>высокая вероятность фальсификата</t>
  </si>
  <si>
    <t>Средняя цена килограмма трубы по контракту, руб.</t>
  </si>
  <si>
    <t>либо фальсификат (либо распродажа склада банкротство)</t>
  </si>
  <si>
    <t>Параметры трубы</t>
  </si>
  <si>
    <t>SDR</t>
  </si>
  <si>
    <t>Диаметр</t>
  </si>
  <si>
    <t>Метраж по ТЗ</t>
  </si>
  <si>
    <t>Расчетная масса 1 м (по ГОСТ)</t>
  </si>
  <si>
    <t>Масса каждой трубы по ТЗ</t>
  </si>
  <si>
    <t>труба №1</t>
  </si>
  <si>
    <t>труба №2</t>
  </si>
  <si>
    <t>труба №3</t>
  </si>
  <si>
    <t>труба №4</t>
  </si>
  <si>
    <t>труба №5</t>
  </si>
  <si>
    <t>труба №6</t>
  </si>
  <si>
    <t>труба №7</t>
  </si>
  <si>
    <t>труба №8</t>
  </si>
  <si>
    <t>труба №9</t>
  </si>
  <si>
    <t>труба №10</t>
  </si>
  <si>
    <t>Номинальный наружный диаметр, мм</t>
  </si>
  <si>
    <t>Расчетная масса 1 м трубы, кг</t>
  </si>
  <si>
    <t xml:space="preserve"> S 20</t>
  </si>
  <si>
    <t>S 16</t>
  </si>
  <si>
    <t>S 10</t>
  </si>
  <si>
    <t>S 8,3</t>
  </si>
  <si>
    <t>S 8</t>
  </si>
  <si>
    <t>S 6,3</t>
  </si>
  <si>
    <t>S 5</t>
  </si>
  <si>
    <t>S 4</t>
  </si>
  <si>
    <t>S 3,2</t>
  </si>
  <si>
    <t>S 2,5</t>
  </si>
  <si>
    <t>-</t>
  </si>
  <si>
    <t>труба №11</t>
  </si>
  <si>
    <t>труба №12</t>
  </si>
  <si>
    <t>Сумма контр. - доставка =</t>
  </si>
  <si>
    <r>
      <t xml:space="preserve">Стоимость ПЭ на рынке, руб/кг (за расчетный месяц) </t>
    </r>
    <r>
      <rPr>
        <b/>
        <sz val="12"/>
        <color theme="1"/>
        <rFont val="Times New Roman"/>
        <family val="1"/>
        <charset val="204"/>
      </rPr>
      <t>03.2026</t>
    </r>
  </si>
  <si>
    <t>Поля для заполнения</t>
  </si>
  <si>
    <r>
      <rPr>
        <b/>
        <sz val="12"/>
        <color theme="1"/>
        <rFont val="Times New Roman"/>
        <family val="1"/>
        <charset val="204"/>
      </rPr>
      <t>1.</t>
    </r>
    <r>
      <rPr>
        <sz val="12"/>
        <color theme="1"/>
        <rFont val="Times New Roman"/>
        <family val="1"/>
        <charset val="204"/>
      </rPr>
      <t xml:space="preserve"> Вводим </t>
    </r>
    <r>
      <rPr>
        <b/>
        <sz val="12"/>
        <color theme="1"/>
        <rFont val="Times New Roman"/>
        <family val="1"/>
        <charset val="204"/>
      </rPr>
      <t>SDR, диаметр и метраж</t>
    </r>
    <r>
      <rPr>
        <sz val="12"/>
        <color theme="1"/>
        <rFont val="Times New Roman"/>
        <family val="1"/>
        <charset val="204"/>
      </rPr>
      <t xml:space="preserve"> рассчитываемой трубы.
</t>
    </r>
    <r>
      <rPr>
        <b/>
        <sz val="12"/>
        <color theme="1"/>
        <rFont val="Times New Roman"/>
        <family val="1"/>
        <charset val="204"/>
      </rPr>
      <t>2.</t>
    </r>
    <r>
      <rPr>
        <sz val="12"/>
        <color theme="1"/>
        <rFont val="Times New Roman"/>
        <family val="1"/>
        <charset val="204"/>
      </rPr>
      <t xml:space="preserve"> Сверяем </t>
    </r>
    <r>
      <rPr>
        <b/>
        <sz val="12"/>
        <color theme="1"/>
        <rFont val="Times New Roman"/>
        <family val="1"/>
        <charset val="204"/>
      </rPr>
      <t>стоимость ПЭ</t>
    </r>
    <r>
      <rPr>
        <sz val="12"/>
        <color theme="1"/>
        <rFont val="Times New Roman"/>
        <family val="1"/>
        <charset val="204"/>
      </rPr>
      <t xml:space="preserve"> на сайте АПТС (https://rapts.ru/plasticprice) или другом источнике.
</t>
    </r>
    <r>
      <rPr>
        <b/>
        <sz val="12"/>
        <color theme="1"/>
        <rFont val="Times New Roman"/>
        <family val="1"/>
        <charset val="204"/>
      </rPr>
      <t>3.</t>
    </r>
    <r>
      <rPr>
        <sz val="12"/>
        <color theme="1"/>
        <rFont val="Times New Roman"/>
        <family val="1"/>
        <charset val="204"/>
      </rPr>
      <t>Указываем в</t>
    </r>
    <r>
      <rPr>
        <b/>
        <sz val="12"/>
        <color theme="1"/>
        <rFont val="Times New Roman"/>
        <family val="1"/>
        <charset val="204"/>
      </rPr>
      <t xml:space="preserve"> сумму контракта</t>
    </r>
    <r>
      <rPr>
        <sz val="12"/>
        <color theme="1"/>
        <rFont val="Times New Roman"/>
        <family val="1"/>
        <charset val="204"/>
      </rPr>
      <t xml:space="preserve"> предполагаемую сумму трубной продукции. (общую стоимость при нескольких номенклатурах)
</t>
    </r>
    <r>
      <rPr>
        <b/>
        <sz val="12"/>
        <color theme="1"/>
        <rFont val="Times New Roman"/>
        <family val="1"/>
        <charset val="204"/>
      </rPr>
      <t>4.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2"/>
        <color theme="1"/>
        <rFont val="Times New Roman"/>
        <family val="1"/>
        <charset val="204"/>
      </rPr>
      <t>Средняя цена килограмма трубы</t>
    </r>
    <r>
      <rPr>
        <sz val="12"/>
        <color theme="1"/>
        <rFont val="Times New Roman"/>
        <family val="1"/>
        <charset val="204"/>
      </rPr>
      <t xml:space="preserve"> определяется автоматически, и подкрашивается цветом согласно вероятности фальсификата.
 * Одновременнно можно рассчитать до 12 разновидностей номенклатур.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</si>
</sst>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name val="Arial"/>
      <family val="2"/>
      <charset val="204"/>
    </font>
    <font>
      <b/>
      <sz val="20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Arial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92D050"/>
        <bgColor rgb="FF92D050"/>
      </patternFill>
    </fill>
    <fill>
      <patternFill patternType="solid">
        <fgColor rgb="FFFFD965"/>
        <bgColor rgb="FFFFD965"/>
      </patternFill>
    </fill>
    <fill>
      <patternFill patternType="solid">
        <fgColor rgb="FFF4B083"/>
        <bgColor rgb="FFF4B083"/>
      </patternFill>
    </fill>
    <fill>
      <patternFill patternType="solid">
        <fgColor rgb="FFFF0000"/>
        <bgColor rgb="FFFF0000"/>
      </patternFill>
    </fill>
    <fill>
      <patternFill patternType="solid">
        <fgColor rgb="FF00B0F0"/>
        <bgColor rgb="FF00B0F0"/>
      </patternFill>
    </fill>
    <fill>
      <patternFill patternType="solid">
        <fgColor rgb="FFE7E6E6"/>
        <bgColor rgb="FFE7E6E6"/>
      </patternFill>
    </fill>
    <fill>
      <patternFill patternType="solid">
        <fgColor theme="7" tint="0.79998168889431442"/>
        <bgColor indexed="64"/>
      </patternFill>
    </fill>
  </fills>
  <borders count="31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5"/>
  </cellStyleXfs>
  <cellXfs count="54">
    <xf numFmtId="0" fontId="0" fillId="0" borderId="0" xfId="0"/>
    <xf numFmtId="0" fontId="2" fillId="0" borderId="0" xfId="0" applyFont="1"/>
    <xf numFmtId="0" fontId="7" fillId="7" borderId="6" xfId="0" applyFont="1" applyFill="1" applyBorder="1" applyAlignment="1">
      <alignment horizontal="left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/>
    </xf>
    <xf numFmtId="0" fontId="2" fillId="2" borderId="7" xfId="0" applyFont="1" applyFill="1" applyBorder="1"/>
    <xf numFmtId="0" fontId="2" fillId="0" borderId="7" xfId="0" applyFont="1" applyBorder="1"/>
    <xf numFmtId="0" fontId="3" fillId="0" borderId="12" xfId="0" applyFont="1" applyBorder="1" applyAlignment="1">
      <alignment horizontal="center" wrapText="1"/>
    </xf>
    <xf numFmtId="0" fontId="3" fillId="2" borderId="17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7" fillId="8" borderId="18" xfId="0" applyFont="1" applyFill="1" applyBorder="1" applyAlignment="1">
      <alignment horizontal="center" vertical="top" wrapText="1"/>
    </xf>
    <xf numFmtId="0" fontId="3" fillId="8" borderId="19" xfId="0" applyFont="1" applyFill="1" applyBorder="1" applyAlignment="1">
      <alignment horizontal="center" vertical="center" wrapText="1"/>
    </xf>
    <xf numFmtId="0" fontId="3" fillId="8" borderId="20" xfId="0" applyFont="1" applyFill="1" applyBorder="1" applyAlignment="1">
      <alignment horizontal="center" vertical="center" wrapText="1"/>
    </xf>
    <xf numFmtId="0" fontId="3" fillId="8" borderId="21" xfId="0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8" borderId="22" xfId="0" applyFont="1" applyFill="1" applyBorder="1" applyAlignment="1">
      <alignment horizontal="center" vertical="top" wrapText="1"/>
    </xf>
    <xf numFmtId="0" fontId="3" fillId="8" borderId="3" xfId="0" applyFont="1" applyFill="1" applyBorder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3" fillId="8" borderId="2" xfId="0" applyFont="1" applyFill="1" applyBorder="1" applyAlignment="1">
      <alignment horizontal="center" vertical="center" wrapText="1"/>
    </xf>
    <xf numFmtId="0" fontId="2" fillId="9" borderId="23" xfId="1" applyFont="1" applyFill="1" applyBorder="1"/>
    <xf numFmtId="0" fontId="4" fillId="0" borderId="8" xfId="0" applyFont="1" applyBorder="1" applyAlignment="1">
      <alignment horizontal="center" vertical="top" wrapText="1"/>
    </xf>
    <xf numFmtId="0" fontId="5" fillId="0" borderId="11" xfId="0" applyFont="1" applyBorder="1"/>
    <xf numFmtId="0" fontId="5" fillId="0" borderId="16" xfId="0" applyFont="1" applyBorder="1"/>
    <xf numFmtId="0" fontId="3" fillId="0" borderId="9" xfId="0" applyFont="1" applyBorder="1" applyAlignment="1">
      <alignment horizontal="center" vertical="top" wrapText="1"/>
    </xf>
    <xf numFmtId="0" fontId="5" fillId="0" borderId="9" xfId="0" applyFont="1" applyBorder="1"/>
    <xf numFmtId="0" fontId="5" fillId="0" borderId="10" xfId="0" applyFont="1" applyBorder="1"/>
    <xf numFmtId="0" fontId="3" fillId="2" borderId="13" xfId="0" applyFont="1" applyFill="1" applyBorder="1" applyAlignment="1">
      <alignment horizontal="center" wrapText="1"/>
    </xf>
    <xf numFmtId="0" fontId="5" fillId="0" borderId="14" xfId="0" applyFont="1" applyBorder="1"/>
    <xf numFmtId="0" fontId="5" fillId="0" borderId="15" xfId="0" applyFont="1" applyBorder="1"/>
    <xf numFmtId="4" fontId="2" fillId="0" borderId="5" xfId="0" applyNumberFormat="1" applyFont="1" applyBorder="1" applyAlignment="1">
      <alignment vertical="center" wrapText="1"/>
    </xf>
    <xf numFmtId="0" fontId="2" fillId="0" borderId="5" xfId="0" applyFont="1" applyBorder="1"/>
    <xf numFmtId="4" fontId="2" fillId="0" borderId="26" xfId="0" applyNumberFormat="1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 wrapText="1"/>
    </xf>
    <xf numFmtId="4" fontId="2" fillId="0" borderId="27" xfId="0" applyNumberFormat="1" applyFont="1" applyBorder="1"/>
    <xf numFmtId="0" fontId="7" fillId="2" borderId="24" xfId="0" applyFont="1" applyFill="1" applyBorder="1" applyAlignment="1">
      <alignment horizontal="center" vertical="center"/>
    </xf>
    <xf numFmtId="4" fontId="7" fillId="2" borderId="27" xfId="0" applyNumberFormat="1" applyFont="1" applyFill="1" applyBorder="1" applyAlignment="1">
      <alignment horizontal="center" vertical="center" wrapText="1"/>
    </xf>
    <xf numFmtId="2" fontId="6" fillId="0" borderId="27" xfId="0" applyNumberFormat="1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10" fillId="9" borderId="28" xfId="0" applyFont="1" applyFill="1" applyBorder="1" applyAlignment="1">
      <alignment horizontal="center"/>
    </xf>
    <xf numFmtId="0" fontId="0" fillId="9" borderId="29" xfId="0" applyFill="1" applyBorder="1" applyAlignment="1">
      <alignment horizontal="center"/>
    </xf>
    <xf numFmtId="0" fontId="0" fillId="9" borderId="30" xfId="0" applyFill="1" applyBorder="1" applyAlignment="1">
      <alignment horizontal="center"/>
    </xf>
    <xf numFmtId="0" fontId="3" fillId="0" borderId="1" xfId="0" applyFont="1" applyFill="1" applyBorder="1" applyAlignment="1">
      <alignment horizont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top" wrapText="1"/>
    </xf>
  </cellXfs>
  <cellStyles count="2">
    <cellStyle name="Обычный" xfId="0" builtinId="0"/>
    <cellStyle name="Обычный 2" xfId="1" xr:uid="{00000000-0005-0000-0000-000001000000}"/>
  </cellStyles>
  <dxfs count="4"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4B083"/>
          <bgColor rgb="FFF4B083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2"/>
  <sheetViews>
    <sheetView tabSelected="1" zoomScale="80" zoomScaleNormal="115" workbookViewId="0">
      <selection activeCell="H10" sqref="H10"/>
    </sheetView>
  </sheetViews>
  <sheetFormatPr defaultColWidth="12.6640625" defaultRowHeight="15" customHeight="1" x14ac:dyDescent="0.3"/>
  <cols>
    <col min="1" max="1" width="32.83203125" customWidth="1"/>
    <col min="2" max="2" width="18.5" customWidth="1"/>
    <col min="3" max="3" width="35.25" customWidth="1"/>
    <col min="4" max="4" width="16.33203125" customWidth="1"/>
    <col min="5" max="5" width="24.1640625" customWidth="1"/>
    <col min="6" max="6" width="11.5" customWidth="1"/>
    <col min="7" max="7" width="11" customWidth="1"/>
    <col min="8" max="8" width="12.4140625" customWidth="1"/>
    <col min="9" max="9" width="22.9140625" customWidth="1"/>
    <col min="10" max="26" width="7.75" customWidth="1"/>
  </cols>
  <sheetData>
    <row r="1" spans="1:26" ht="18.5" thickBot="1" x14ac:dyDescent="0.45">
      <c r="A1" s="46" t="s">
        <v>42</v>
      </c>
      <c r="B1" s="47"/>
      <c r="C1" s="47"/>
      <c r="D1" s="48"/>
    </row>
    <row r="2" spans="1:26" ht="38.5" customHeight="1" thickBot="1" x14ac:dyDescent="0.35">
      <c r="A2" s="42" t="s">
        <v>41</v>
      </c>
      <c r="B2" s="39">
        <v>144</v>
      </c>
      <c r="C2" s="43" t="s">
        <v>0</v>
      </c>
      <c r="D2" s="43" t="s">
        <v>40</v>
      </c>
      <c r="E2" s="50" t="s">
        <v>1</v>
      </c>
      <c r="F2" s="53" t="s">
        <v>43</v>
      </c>
      <c r="G2" s="53"/>
      <c r="H2" s="53"/>
      <c r="I2" s="5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5" customHeight="1" thickBot="1" x14ac:dyDescent="0.35">
      <c r="A3" s="42" t="s">
        <v>2</v>
      </c>
      <c r="B3" s="36"/>
      <c r="C3" s="37"/>
      <c r="D3" s="38">
        <f>B3-C3</f>
        <v>0</v>
      </c>
      <c r="E3" s="52" t="s">
        <v>3</v>
      </c>
      <c r="F3" s="53"/>
      <c r="G3" s="53"/>
      <c r="H3" s="53"/>
      <c r="I3" s="5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5" customHeight="1" thickBot="1" x14ac:dyDescent="0.35">
      <c r="A4" s="42" t="s">
        <v>4</v>
      </c>
      <c r="B4" s="40">
        <v>400000</v>
      </c>
      <c r="C4" s="34"/>
      <c r="D4" s="35"/>
      <c r="E4" s="52"/>
      <c r="F4" s="53"/>
      <c r="G4" s="53"/>
      <c r="H4" s="53"/>
      <c r="I4" s="53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42" customHeight="1" thickBot="1" x14ac:dyDescent="0.35">
      <c r="A5" s="42" t="s">
        <v>5</v>
      </c>
      <c r="B5" s="51">
        <f>SUM(F9:F20)</f>
        <v>2160</v>
      </c>
      <c r="C5" s="35"/>
      <c r="D5" s="1"/>
      <c r="E5" s="44" t="s">
        <v>6</v>
      </c>
      <c r="F5" s="53"/>
      <c r="G5" s="53"/>
      <c r="H5" s="53"/>
      <c r="I5" s="53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49" customHeight="1" thickBot="1" x14ac:dyDescent="0.35">
      <c r="A6" s="42" t="s">
        <v>7</v>
      </c>
      <c r="B6" s="41">
        <f>B4/B5</f>
        <v>185.18518518518519</v>
      </c>
      <c r="C6" s="35"/>
      <c r="D6" s="1"/>
      <c r="E6" s="45" t="s">
        <v>8</v>
      </c>
      <c r="F6" s="53"/>
      <c r="G6" s="53"/>
      <c r="H6" s="53"/>
      <c r="I6" s="53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3.5" customHeight="1" thickBot="1" x14ac:dyDescent="0.45">
      <c r="A7" s="1"/>
      <c r="B7" s="1"/>
      <c r="C7" s="49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3.5" customHeight="1" x14ac:dyDescent="0.3">
      <c r="A8" s="2" t="s">
        <v>9</v>
      </c>
      <c r="B8" s="3" t="s">
        <v>10</v>
      </c>
      <c r="C8" s="3" t="s">
        <v>11</v>
      </c>
      <c r="D8" s="4" t="s">
        <v>12</v>
      </c>
      <c r="E8" s="5" t="s">
        <v>13</v>
      </c>
      <c r="F8" s="5" t="s">
        <v>14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3.5" customHeight="1" x14ac:dyDescent="0.3">
      <c r="A9" s="6" t="s">
        <v>15</v>
      </c>
      <c r="B9" s="7">
        <v>17</v>
      </c>
      <c r="C9" s="7">
        <v>110</v>
      </c>
      <c r="D9" s="7">
        <v>1000</v>
      </c>
      <c r="E9" s="8">
        <f>IFERROR(INDEX('Масса труб (ГОСТ)'!$B$5:$L$40,MATCH('Расчет стоимости за 1 кг'!C9,'Масса труб (ГОСТ)'!$A$5:$A$40,0),MATCH('Расчет стоимости за 1 кг'!B9,'Масса труб (ГОСТ)'!$B$4:$L$4,0)),"0")</f>
        <v>2.16</v>
      </c>
      <c r="F9" s="8">
        <f t="shared" ref="F9:F20" si="0">D9*E9</f>
        <v>2160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3.5" customHeight="1" x14ac:dyDescent="0.3">
      <c r="A10" s="6" t="s">
        <v>16</v>
      </c>
      <c r="B10" s="7"/>
      <c r="C10" s="7"/>
      <c r="D10" s="7"/>
      <c r="E10" s="8" t="str">
        <f t="array" ref="E10">IFERROR(INDEX('Масса труб (ГОСТ)'!$B$5:$L$40,MATCH('Расчет стоимости за 1 кг'!C10,'Масса труб (ГОСТ)'!$A$5:$A$40,0),MATCH('Расчет стоимости за 1 кг'!B10,'Масса труб (ГОСТ)'!$B$4:$L$4,0)),"0")</f>
        <v>0</v>
      </c>
      <c r="F10" s="8">
        <f t="shared" si="0"/>
        <v>0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3.5" customHeight="1" x14ac:dyDescent="0.3">
      <c r="A11" s="6" t="s">
        <v>17</v>
      </c>
      <c r="B11" s="24"/>
      <c r="C11" s="24"/>
      <c r="D11" s="7"/>
      <c r="E11" s="8" t="str">
        <f t="array" ref="E11">IFERROR(INDEX('Масса труб (ГОСТ)'!$B$5:$L$40,MATCH('Расчет стоимости за 1 кг'!C11,'Масса труб (ГОСТ)'!$A$5:$A$40,0),MATCH('Расчет стоимости за 1 кг'!B11,'Масса труб (ГОСТ)'!$B$4:$L$4,0)),"0")</f>
        <v>0</v>
      </c>
      <c r="F11" s="8">
        <f t="shared" si="0"/>
        <v>0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3.5" customHeight="1" x14ac:dyDescent="0.3">
      <c r="A12" s="6" t="s">
        <v>18</v>
      </c>
      <c r="B12" s="24"/>
      <c r="C12" s="24"/>
      <c r="D12" s="7"/>
      <c r="E12" s="8" t="str">
        <f t="array" ref="E12">IFERROR(INDEX('Масса труб (ГОСТ)'!$B$5:$L$40,MATCH('Расчет стоимости за 1 кг'!C12,'Масса труб (ГОСТ)'!$A$5:$A$40,0),MATCH('Расчет стоимости за 1 кг'!B12,'Масса труб (ГОСТ)'!$B$4:$L$4,0)),"0")</f>
        <v>0</v>
      </c>
      <c r="F12" s="8">
        <f t="shared" si="0"/>
        <v>0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3.5" customHeight="1" x14ac:dyDescent="0.3">
      <c r="A13" s="6" t="s">
        <v>19</v>
      </c>
      <c r="B13" s="7"/>
      <c r="C13" s="7"/>
      <c r="D13" s="7"/>
      <c r="E13" s="8" t="str">
        <f t="array" ref="E13">IFERROR(INDEX('Масса труб (ГОСТ)'!$B$5:$L$40,MATCH('Расчет стоимости за 1 кг'!C13,'Масса труб (ГОСТ)'!$A$5:$A$40,0),MATCH('Расчет стоимости за 1 кг'!B13,'Масса труб (ГОСТ)'!$B$4:$L$4,0)),"0")</f>
        <v>0</v>
      </c>
      <c r="F13" s="8">
        <f t="shared" si="0"/>
        <v>0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3.5" customHeight="1" x14ac:dyDescent="0.3">
      <c r="A14" s="6" t="s">
        <v>20</v>
      </c>
      <c r="B14" s="7"/>
      <c r="C14" s="7"/>
      <c r="D14" s="7"/>
      <c r="E14" s="8" t="str">
        <f t="array" ref="E14">IFERROR(INDEX('Масса труб (ГОСТ)'!$B$5:$L$40,MATCH('Расчет стоимости за 1 кг'!C14,'Масса труб (ГОСТ)'!$A$5:$A$40,0),MATCH('Расчет стоимости за 1 кг'!B14,'Масса труб (ГОСТ)'!$B$4:$L$4,0)),"0")</f>
        <v>0</v>
      </c>
      <c r="F14" s="8">
        <f t="shared" si="0"/>
        <v>0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3.5" customHeight="1" x14ac:dyDescent="0.3">
      <c r="A15" s="6" t="s">
        <v>21</v>
      </c>
      <c r="B15" s="7"/>
      <c r="C15" s="7"/>
      <c r="D15" s="7"/>
      <c r="E15" s="8" t="str">
        <f t="array" ref="E15">IFERROR(INDEX('Масса труб (ГОСТ)'!$B$5:$L$40,MATCH('Расчет стоимости за 1 кг'!C15,'Масса труб (ГОСТ)'!$A$5:$A$40,0),MATCH('Расчет стоимости за 1 кг'!B15,'Масса труб (ГОСТ)'!$B$4:$L$4,0)),"0")</f>
        <v>0</v>
      </c>
      <c r="F15" s="8">
        <f t="shared" si="0"/>
        <v>0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3.5" customHeight="1" x14ac:dyDescent="0.3">
      <c r="A16" s="6" t="s">
        <v>22</v>
      </c>
      <c r="B16" s="7"/>
      <c r="C16" s="7"/>
      <c r="D16" s="7"/>
      <c r="E16" s="8" t="str">
        <f t="array" ref="E16">IFERROR(INDEX('Масса труб (ГОСТ)'!$B$5:$L$40,MATCH('Расчет стоимости за 1 кг'!C16,'Масса труб (ГОСТ)'!$A$5:$A$40,0),MATCH('Расчет стоимости за 1 кг'!B16,'Масса труб (ГОСТ)'!$B$4:$L$4,0)),"0")</f>
        <v>0</v>
      </c>
      <c r="F16" s="8">
        <f t="shared" si="0"/>
        <v>0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3.5" customHeight="1" x14ac:dyDescent="0.3">
      <c r="A17" s="6" t="s">
        <v>23</v>
      </c>
      <c r="B17" s="7"/>
      <c r="C17" s="7"/>
      <c r="D17" s="7"/>
      <c r="E17" s="8" t="str">
        <f t="array" ref="E17">IFERROR(INDEX('Масса труб (ГОСТ)'!$B$5:$L$40,MATCH('Расчет стоимости за 1 кг'!C17,'Масса труб (ГОСТ)'!$A$5:$A$40,0),MATCH('Расчет стоимости за 1 кг'!B17,'Масса труб (ГОСТ)'!$B$4:$L$4,0)),"0")</f>
        <v>0</v>
      </c>
      <c r="F17" s="8">
        <f t="shared" ref="F17:F18" si="1">D17*E17</f>
        <v>0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3.5" customHeight="1" x14ac:dyDescent="0.3">
      <c r="A18" s="6" t="s">
        <v>24</v>
      </c>
      <c r="B18" s="7"/>
      <c r="C18" s="7"/>
      <c r="D18" s="7"/>
      <c r="E18" s="8" t="str">
        <f t="array" ref="E18">IFERROR(INDEX('Масса труб (ГОСТ)'!$B$5:$L$40,MATCH('Расчет стоимости за 1 кг'!C18,'Масса труб (ГОСТ)'!$A$5:$A$40,0),MATCH('Расчет стоимости за 1 кг'!B18,'Масса труб (ГОСТ)'!$B$4:$L$4,0)),"0")</f>
        <v>0</v>
      </c>
      <c r="F18" s="8">
        <f t="shared" si="1"/>
        <v>0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3.5" customHeight="1" x14ac:dyDescent="0.3">
      <c r="A19" s="6" t="s">
        <v>38</v>
      </c>
      <c r="B19" s="7"/>
      <c r="C19" s="7"/>
      <c r="D19" s="7"/>
      <c r="E19" s="8" t="str">
        <f t="array" ref="E19">IFERROR(INDEX('Масса труб (ГОСТ)'!$B$5:$L$40,MATCH('Расчет стоимости за 1 кг'!C19,'Масса труб (ГОСТ)'!$A$5:$A$40,0),MATCH('Расчет стоимости за 1 кг'!B19,'Масса труб (ГОСТ)'!$B$4:$L$4,0)),"0")</f>
        <v>0</v>
      </c>
      <c r="F19" s="8">
        <f t="shared" si="0"/>
        <v>0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3.5" customHeight="1" x14ac:dyDescent="0.3">
      <c r="A20" s="6" t="s">
        <v>39</v>
      </c>
      <c r="B20" s="7"/>
      <c r="C20" s="7"/>
      <c r="D20" s="7"/>
      <c r="E20" s="8" t="str">
        <f t="array" ref="E20">IFERROR(INDEX('Масса труб (ГОСТ)'!$B$5:$L$40,MATCH('Расчет стоимости за 1 кг'!C20,'Масса труб (ГОСТ)'!$A$5:$A$40,0),MATCH('Расчет стоимости за 1 кг'!B20,'Масса труб (ГОСТ)'!$B$4:$L$4,0)),"0")</f>
        <v>0</v>
      </c>
      <c r="F20" s="8">
        <f t="shared" si="0"/>
        <v>0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3.5" customHeight="1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3.5" customHeight="1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3.5" customHeight="1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3.5" customHeight="1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3.5" customHeigh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3.5" customHeigh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3.5" customHeigh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.5" customHeigh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5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5" customHeigh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5" customHeigh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5" customHeigh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5" customHeigh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5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5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5" customHeigh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5" customHeigh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5" customHeigh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5" customHeight="1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5" customHeight="1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5" customHeight="1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5" customHeight="1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5" customHeight="1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5" customHeight="1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3.5" customHeight="1" x14ac:dyDescent="0.3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3.5" customHeight="1" x14ac:dyDescent="0.3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</sheetData>
  <mergeCells count="3">
    <mergeCell ref="A1:D1"/>
    <mergeCell ref="F2:I6"/>
    <mergeCell ref="E3:E4"/>
  </mergeCells>
  <conditionalFormatting sqref="B6">
    <cfRule type="cellIs" dxfId="3" priority="1" operator="lessThan">
      <formula>$B$2</formula>
    </cfRule>
    <cfRule type="cellIs" dxfId="2" priority="2" operator="between">
      <formula>$B$2</formula>
      <formula>$B$2*1.15</formula>
    </cfRule>
    <cfRule type="cellIs" dxfId="1" priority="3" operator="between">
      <formula>$B$2*1.15</formula>
      <formula>$B$2*1.27</formula>
    </cfRule>
    <cfRule type="cellIs" dxfId="0" priority="4" operator="greaterThan">
      <formula>$B$2*1.27</formula>
    </cfRule>
  </conditionalFormatting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000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C43" sqref="C43"/>
    </sheetView>
  </sheetViews>
  <sheetFormatPr defaultColWidth="12.6640625" defaultRowHeight="15" customHeight="1" x14ac:dyDescent="0.3"/>
  <cols>
    <col min="1" max="1" width="12.6640625" customWidth="1"/>
    <col min="2" max="26" width="7.6640625" customWidth="1"/>
  </cols>
  <sheetData>
    <row r="1" spans="1:12" ht="14.25" customHeight="1" x14ac:dyDescent="0.3">
      <c r="A1" s="25" t="s">
        <v>25</v>
      </c>
      <c r="B1" s="28" t="s">
        <v>26</v>
      </c>
      <c r="C1" s="29"/>
      <c r="D1" s="29"/>
      <c r="E1" s="29"/>
      <c r="F1" s="29"/>
      <c r="G1" s="29"/>
      <c r="H1" s="29"/>
      <c r="I1" s="29"/>
      <c r="J1" s="29"/>
      <c r="K1" s="29"/>
      <c r="L1" s="30"/>
    </row>
    <row r="2" spans="1:12" ht="14.25" customHeight="1" x14ac:dyDescent="0.4">
      <c r="A2" s="26"/>
      <c r="B2" s="9" t="s">
        <v>27</v>
      </c>
      <c r="C2" s="9" t="s">
        <v>28</v>
      </c>
      <c r="D2" s="9">
        <v>12.5</v>
      </c>
      <c r="E2" s="9" t="s">
        <v>29</v>
      </c>
      <c r="F2" s="9" t="s">
        <v>30</v>
      </c>
      <c r="G2" s="9" t="s">
        <v>31</v>
      </c>
      <c r="H2" s="9" t="s">
        <v>32</v>
      </c>
      <c r="I2" s="9" t="s">
        <v>33</v>
      </c>
      <c r="J2" s="9" t="s">
        <v>34</v>
      </c>
      <c r="K2" s="9" t="s">
        <v>35</v>
      </c>
      <c r="L2" s="9" t="s">
        <v>36</v>
      </c>
    </row>
    <row r="3" spans="1:12" ht="14.25" customHeight="1" x14ac:dyDescent="0.4">
      <c r="A3" s="26"/>
      <c r="B3" s="31" t="s">
        <v>10</v>
      </c>
      <c r="C3" s="32"/>
      <c r="D3" s="32"/>
      <c r="E3" s="32"/>
      <c r="F3" s="32"/>
      <c r="G3" s="32"/>
      <c r="H3" s="32"/>
      <c r="I3" s="32"/>
      <c r="J3" s="32"/>
      <c r="K3" s="32"/>
      <c r="L3" s="33"/>
    </row>
    <row r="4" spans="1:12" ht="14.25" customHeight="1" x14ac:dyDescent="0.4">
      <c r="A4" s="27"/>
      <c r="B4" s="10">
        <v>41</v>
      </c>
      <c r="C4" s="10">
        <v>33</v>
      </c>
      <c r="D4" s="10">
        <v>26</v>
      </c>
      <c r="E4" s="10">
        <v>21</v>
      </c>
      <c r="F4" s="10">
        <v>17.600000000000001</v>
      </c>
      <c r="G4" s="10">
        <v>17</v>
      </c>
      <c r="H4" s="10">
        <v>13.6</v>
      </c>
      <c r="I4" s="10">
        <v>11</v>
      </c>
      <c r="J4" s="10">
        <v>9</v>
      </c>
      <c r="K4" s="10">
        <v>7.4</v>
      </c>
      <c r="L4" s="11">
        <v>6</v>
      </c>
    </row>
    <row r="5" spans="1:12" ht="14.25" customHeight="1" x14ac:dyDescent="0.3">
      <c r="A5" s="12">
        <v>10</v>
      </c>
      <c r="B5" s="13" t="s">
        <v>37</v>
      </c>
      <c r="C5" s="14" t="s">
        <v>37</v>
      </c>
      <c r="D5" s="14" t="s">
        <v>37</v>
      </c>
      <c r="E5" s="14" t="s">
        <v>37</v>
      </c>
      <c r="F5" s="14" t="s">
        <v>37</v>
      </c>
      <c r="G5" s="14" t="s">
        <v>37</v>
      </c>
      <c r="H5" s="14" t="s">
        <v>37</v>
      </c>
      <c r="I5" s="14" t="s">
        <v>37</v>
      </c>
      <c r="J5" s="14" t="s">
        <v>37</v>
      </c>
      <c r="K5" s="14" t="s">
        <v>37</v>
      </c>
      <c r="L5" s="15">
        <v>5.0999999999999997E-2</v>
      </c>
    </row>
    <row r="6" spans="1:12" ht="14.25" customHeight="1" x14ac:dyDescent="0.3">
      <c r="A6" s="16">
        <v>12</v>
      </c>
      <c r="B6" s="17" t="s">
        <v>37</v>
      </c>
      <c r="C6" s="18" t="s">
        <v>37</v>
      </c>
      <c r="D6" s="18" t="s">
        <v>37</v>
      </c>
      <c r="E6" s="18" t="s">
        <v>37</v>
      </c>
      <c r="F6" s="18" t="s">
        <v>37</v>
      </c>
      <c r="G6" s="18" t="s">
        <v>37</v>
      </c>
      <c r="H6" s="18" t="s">
        <v>37</v>
      </c>
      <c r="I6" s="18" t="s">
        <v>37</v>
      </c>
      <c r="J6" s="18" t="s">
        <v>37</v>
      </c>
      <c r="K6" s="18" t="s">
        <v>37</v>
      </c>
      <c r="L6" s="19">
        <v>6.4000000000000001E-2</v>
      </c>
    </row>
    <row r="7" spans="1:12" ht="14.25" customHeight="1" x14ac:dyDescent="0.3">
      <c r="A7" s="20">
        <v>16</v>
      </c>
      <c r="B7" s="21" t="s">
        <v>37</v>
      </c>
      <c r="C7" s="22" t="s">
        <v>37</v>
      </c>
      <c r="D7" s="22" t="s">
        <v>37</v>
      </c>
      <c r="E7" s="22" t="s">
        <v>37</v>
      </c>
      <c r="F7" s="22" t="s">
        <v>37</v>
      </c>
      <c r="G7" s="22" t="s">
        <v>37</v>
      </c>
      <c r="H7" s="22" t="s">
        <v>37</v>
      </c>
      <c r="I7" s="22" t="s">
        <v>37</v>
      </c>
      <c r="J7" s="22">
        <v>0.09</v>
      </c>
      <c r="K7" s="22">
        <v>0.10199999999999999</v>
      </c>
      <c r="L7" s="23">
        <v>0.115</v>
      </c>
    </row>
    <row r="8" spans="1:12" ht="14.25" customHeight="1" x14ac:dyDescent="0.3">
      <c r="A8" s="16">
        <v>20</v>
      </c>
      <c r="B8" s="17" t="s">
        <v>37</v>
      </c>
      <c r="C8" s="18" t="s">
        <v>37</v>
      </c>
      <c r="D8" s="18" t="s">
        <v>37</v>
      </c>
      <c r="E8" s="18" t="s">
        <v>37</v>
      </c>
      <c r="F8" s="18" t="s">
        <v>37</v>
      </c>
      <c r="G8" s="18" t="s">
        <v>37</v>
      </c>
      <c r="H8" s="18" t="s">
        <v>37</v>
      </c>
      <c r="I8" s="18">
        <v>0.11600000000000001</v>
      </c>
      <c r="J8" s="18">
        <v>0.13200000000000001</v>
      </c>
      <c r="K8" s="18">
        <v>0.16200000000000001</v>
      </c>
      <c r="L8" s="19">
        <v>0.18</v>
      </c>
    </row>
    <row r="9" spans="1:12" ht="14.25" customHeight="1" x14ac:dyDescent="0.3">
      <c r="A9" s="20">
        <v>25</v>
      </c>
      <c r="B9" s="21" t="s">
        <v>37</v>
      </c>
      <c r="C9" s="22" t="s">
        <v>37</v>
      </c>
      <c r="D9" s="22" t="s">
        <v>37</v>
      </c>
      <c r="E9" s="22" t="s">
        <v>37</v>
      </c>
      <c r="F9" s="22" t="s">
        <v>37</v>
      </c>
      <c r="G9" s="22" t="s">
        <v>37</v>
      </c>
      <c r="H9" s="22">
        <v>0.14799999999999999</v>
      </c>
      <c r="I9" s="22">
        <v>0.16900000000000001</v>
      </c>
      <c r="J9" s="22">
        <v>0.19800000000000001</v>
      </c>
      <c r="K9" s="22">
        <v>0.24</v>
      </c>
      <c r="L9" s="23">
        <v>0.27700000000000002</v>
      </c>
    </row>
    <row r="10" spans="1:12" ht="14.25" customHeight="1" x14ac:dyDescent="0.3">
      <c r="A10" s="16">
        <v>32</v>
      </c>
      <c r="B10" s="17" t="s">
        <v>37</v>
      </c>
      <c r="C10" s="18" t="s">
        <v>37</v>
      </c>
      <c r="D10" s="18" t="s">
        <v>37</v>
      </c>
      <c r="E10" s="18" t="s">
        <v>37</v>
      </c>
      <c r="F10" s="18" t="s">
        <v>37</v>
      </c>
      <c r="G10" s="18">
        <v>0.193</v>
      </c>
      <c r="H10" s="18">
        <v>0.22900000000000001</v>
      </c>
      <c r="I10" s="18">
        <v>0.27700000000000002</v>
      </c>
      <c r="J10" s="18">
        <v>0.32500000000000001</v>
      </c>
      <c r="K10" s="18">
        <v>0.38500000000000001</v>
      </c>
      <c r="L10" s="19">
        <v>0.45300000000000001</v>
      </c>
    </row>
    <row r="11" spans="1:12" ht="14.25" customHeight="1" x14ac:dyDescent="0.3">
      <c r="A11" s="20">
        <v>40</v>
      </c>
      <c r="B11" s="21" t="s">
        <v>37</v>
      </c>
      <c r="C11" s="22" t="s">
        <v>37</v>
      </c>
      <c r="D11" s="22" t="s">
        <v>37</v>
      </c>
      <c r="E11" s="22">
        <v>0.24399999999999999</v>
      </c>
      <c r="F11" s="22">
        <v>0.28100000000000003</v>
      </c>
      <c r="G11" s="22">
        <v>0.29199999999999998</v>
      </c>
      <c r="H11" s="22">
        <v>0.35299999999999998</v>
      </c>
      <c r="I11" s="22">
        <v>0.42699999999999999</v>
      </c>
      <c r="J11" s="22">
        <v>0.50700000000000001</v>
      </c>
      <c r="K11" s="22">
        <v>0.6</v>
      </c>
      <c r="L11" s="23">
        <v>0.70099999999999996</v>
      </c>
    </row>
    <row r="12" spans="1:12" ht="14.25" customHeight="1" x14ac:dyDescent="0.3">
      <c r="A12" s="16">
        <v>50</v>
      </c>
      <c r="B12" s="17" t="s">
        <v>37</v>
      </c>
      <c r="C12" s="18" t="s">
        <v>37</v>
      </c>
      <c r="D12" s="18">
        <v>0.308</v>
      </c>
      <c r="E12" s="18">
        <v>0.36899999999999999</v>
      </c>
      <c r="F12" s="18">
        <v>0.436</v>
      </c>
      <c r="G12" s="18">
        <v>0.44900000000000001</v>
      </c>
      <c r="H12" s="18">
        <v>0.54500000000000004</v>
      </c>
      <c r="I12" s="18">
        <v>0.66300000000000003</v>
      </c>
      <c r="J12" s="18">
        <v>0.78600000000000003</v>
      </c>
      <c r="K12" s="18">
        <v>0.93500000000000005</v>
      </c>
      <c r="L12" s="19">
        <v>1.47</v>
      </c>
    </row>
    <row r="13" spans="1:12" ht="14.25" customHeight="1" x14ac:dyDescent="0.3">
      <c r="A13" s="20">
        <v>63</v>
      </c>
      <c r="B13" s="21" t="s">
        <v>37</v>
      </c>
      <c r="C13" s="22">
        <v>0.39200000000000002</v>
      </c>
      <c r="D13" s="22">
        <v>0.48799999999999999</v>
      </c>
      <c r="E13" s="22">
        <v>0.57299999999999995</v>
      </c>
      <c r="F13" s="22">
        <v>0.68200000000000005</v>
      </c>
      <c r="G13" s="22">
        <v>0.71499999999999997</v>
      </c>
      <c r="H13" s="22">
        <v>0.86899999999999999</v>
      </c>
      <c r="I13" s="22">
        <v>1.05</v>
      </c>
      <c r="J13" s="22">
        <v>1.25</v>
      </c>
      <c r="K13" s="22">
        <v>1.47</v>
      </c>
      <c r="L13" s="23">
        <v>1.73</v>
      </c>
    </row>
    <row r="14" spans="1:12" ht="14.25" customHeight="1" x14ac:dyDescent="0.3">
      <c r="A14" s="16">
        <v>75</v>
      </c>
      <c r="B14" s="17">
        <v>0.46899999999999997</v>
      </c>
      <c r="C14" s="18">
        <v>0.54300000000000004</v>
      </c>
      <c r="D14" s="18">
        <v>0.66800000000000004</v>
      </c>
      <c r="E14" s="18">
        <v>0.82099999999999995</v>
      </c>
      <c r="F14" s="18">
        <v>0.97</v>
      </c>
      <c r="G14" s="18">
        <v>1.01</v>
      </c>
      <c r="H14" s="18">
        <v>1.23</v>
      </c>
      <c r="I14" s="18">
        <v>1.46</v>
      </c>
      <c r="J14" s="18">
        <v>1.76</v>
      </c>
      <c r="K14" s="18">
        <v>2.09</v>
      </c>
      <c r="L14" s="19">
        <v>2.4500000000000002</v>
      </c>
    </row>
    <row r="15" spans="1:12" ht="14.25" customHeight="1" x14ac:dyDescent="0.3">
      <c r="A15" s="20">
        <v>90</v>
      </c>
      <c r="B15" s="21">
        <v>0.63</v>
      </c>
      <c r="C15" s="22">
        <v>0.78200000000000003</v>
      </c>
      <c r="D15" s="22">
        <v>0.96899999999999997</v>
      </c>
      <c r="E15" s="22">
        <v>1.18</v>
      </c>
      <c r="F15" s="22">
        <v>1.4</v>
      </c>
      <c r="G15" s="22">
        <v>1.45</v>
      </c>
      <c r="H15" s="22">
        <v>1.76</v>
      </c>
      <c r="I15" s="22">
        <v>2.12</v>
      </c>
      <c r="J15" s="22">
        <v>2.54</v>
      </c>
      <c r="K15" s="22">
        <v>3</v>
      </c>
      <c r="L15" s="23">
        <v>3.52</v>
      </c>
    </row>
    <row r="16" spans="1:12" ht="14.25" customHeight="1" x14ac:dyDescent="0.3">
      <c r="A16" s="16">
        <v>110</v>
      </c>
      <c r="B16" s="17">
        <v>0.93</v>
      </c>
      <c r="C16" s="18">
        <v>1.1599999999999999</v>
      </c>
      <c r="D16" s="18">
        <v>1.42</v>
      </c>
      <c r="E16" s="18">
        <v>1.77</v>
      </c>
      <c r="F16" s="18">
        <v>2.0699999999999998</v>
      </c>
      <c r="G16" s="18">
        <v>2.16</v>
      </c>
      <c r="H16" s="18">
        <v>2.61</v>
      </c>
      <c r="I16" s="18">
        <v>3.14</v>
      </c>
      <c r="J16" s="18">
        <v>3.78</v>
      </c>
      <c r="K16" s="18">
        <v>4.49</v>
      </c>
      <c r="L16" s="19">
        <v>5.25</v>
      </c>
    </row>
    <row r="17" spans="1:12" ht="14.25" customHeight="1" x14ac:dyDescent="0.3">
      <c r="A17" s="20">
        <v>125</v>
      </c>
      <c r="B17" s="21">
        <v>1.22</v>
      </c>
      <c r="C17" s="22">
        <v>1.5</v>
      </c>
      <c r="D17" s="22">
        <v>1.83</v>
      </c>
      <c r="E17" s="22">
        <v>2.2599999999999998</v>
      </c>
      <c r="F17" s="22">
        <v>2.66</v>
      </c>
      <c r="G17" s="22">
        <v>2.75</v>
      </c>
      <c r="H17" s="22">
        <v>3.37</v>
      </c>
      <c r="I17" s="22">
        <v>4.08</v>
      </c>
      <c r="J17" s="22">
        <v>4.87</v>
      </c>
      <c r="K17" s="22">
        <v>5.78</v>
      </c>
      <c r="L17" s="23">
        <v>6.77</v>
      </c>
    </row>
    <row r="18" spans="1:12" ht="14.25" customHeight="1" x14ac:dyDescent="0.3">
      <c r="A18" s="16">
        <v>140</v>
      </c>
      <c r="B18" s="17">
        <v>1.53</v>
      </c>
      <c r="C18" s="18">
        <v>1.87</v>
      </c>
      <c r="D18" s="18">
        <v>2.31</v>
      </c>
      <c r="E18" s="18">
        <v>2.83</v>
      </c>
      <c r="F18" s="18">
        <v>3.35</v>
      </c>
      <c r="G18" s="18">
        <v>3.46</v>
      </c>
      <c r="H18" s="18">
        <v>4.22</v>
      </c>
      <c r="I18" s="18">
        <v>5.08</v>
      </c>
      <c r="J18" s="18">
        <v>6.12</v>
      </c>
      <c r="K18" s="18">
        <v>7.27</v>
      </c>
      <c r="L18" s="19">
        <v>8.49</v>
      </c>
    </row>
    <row r="19" spans="1:12" ht="14.25" customHeight="1" x14ac:dyDescent="0.3">
      <c r="A19" s="20">
        <v>160</v>
      </c>
      <c r="B19" s="21">
        <v>1.98</v>
      </c>
      <c r="C19" s="22">
        <v>2.41</v>
      </c>
      <c r="D19" s="22">
        <v>3.03</v>
      </c>
      <c r="E19" s="22">
        <v>3.71</v>
      </c>
      <c r="F19" s="22">
        <v>4.3499999999999996</v>
      </c>
      <c r="G19" s="22">
        <v>4.51</v>
      </c>
      <c r="H19" s="22">
        <v>5.5</v>
      </c>
      <c r="I19" s="22">
        <v>6.67</v>
      </c>
      <c r="J19" s="22">
        <v>7.97</v>
      </c>
      <c r="K19" s="22">
        <v>9.4600000000000009</v>
      </c>
      <c r="L19" s="23">
        <v>11.1</v>
      </c>
    </row>
    <row r="20" spans="1:12" ht="14.25" customHeight="1" x14ac:dyDescent="0.3">
      <c r="A20" s="16">
        <v>180</v>
      </c>
      <c r="B20" s="17">
        <v>2.4700000000000002</v>
      </c>
      <c r="C20" s="18">
        <v>3.05</v>
      </c>
      <c r="D20" s="18">
        <v>3.78</v>
      </c>
      <c r="E20" s="18">
        <v>4.66</v>
      </c>
      <c r="F20" s="18">
        <v>5.47</v>
      </c>
      <c r="G20" s="18">
        <v>5.71</v>
      </c>
      <c r="H20" s="18">
        <v>6.98</v>
      </c>
      <c r="I20" s="18">
        <v>8.43</v>
      </c>
      <c r="J20" s="18">
        <v>10.1</v>
      </c>
      <c r="K20" s="18">
        <v>12</v>
      </c>
      <c r="L20" s="19">
        <v>14</v>
      </c>
    </row>
    <row r="21" spans="1:12" ht="14.25" customHeight="1" x14ac:dyDescent="0.3">
      <c r="A21" s="20">
        <v>200</v>
      </c>
      <c r="B21" s="21">
        <v>3.03</v>
      </c>
      <c r="C21" s="22">
        <v>3.82</v>
      </c>
      <c r="D21" s="22">
        <v>4.68</v>
      </c>
      <c r="E21" s="22">
        <v>5.77</v>
      </c>
      <c r="F21" s="22">
        <v>6.78</v>
      </c>
      <c r="G21" s="22">
        <v>7.04</v>
      </c>
      <c r="H21" s="22">
        <v>8.56</v>
      </c>
      <c r="I21" s="22">
        <v>10.4</v>
      </c>
      <c r="J21" s="22">
        <v>12.5</v>
      </c>
      <c r="K21" s="22">
        <v>14.8</v>
      </c>
      <c r="L21" s="23">
        <v>17.3</v>
      </c>
    </row>
    <row r="22" spans="1:12" ht="14.25" customHeight="1" x14ac:dyDescent="0.3">
      <c r="A22" s="16">
        <v>225</v>
      </c>
      <c r="B22" s="17">
        <v>3.84</v>
      </c>
      <c r="C22" s="18">
        <v>4.76</v>
      </c>
      <c r="D22" s="18">
        <v>5.88</v>
      </c>
      <c r="E22" s="18">
        <v>7.29</v>
      </c>
      <c r="F22" s="18">
        <v>8.5500000000000007</v>
      </c>
      <c r="G22" s="18">
        <v>8.94</v>
      </c>
      <c r="H22" s="18">
        <v>10.9</v>
      </c>
      <c r="I22" s="18">
        <v>13.2</v>
      </c>
      <c r="J22" s="18">
        <v>15.8</v>
      </c>
      <c r="K22" s="18">
        <v>18.7</v>
      </c>
      <c r="L22" s="19">
        <v>21.9</v>
      </c>
    </row>
    <row r="23" spans="1:12" ht="14.25" customHeight="1" x14ac:dyDescent="0.3">
      <c r="A23" s="20">
        <v>250</v>
      </c>
      <c r="B23" s="21">
        <v>4.8099999999999996</v>
      </c>
      <c r="C23" s="22">
        <v>5.9</v>
      </c>
      <c r="D23" s="22">
        <v>7.29</v>
      </c>
      <c r="E23" s="22">
        <v>8.92</v>
      </c>
      <c r="F23" s="22">
        <v>10.6</v>
      </c>
      <c r="G23" s="22">
        <v>11</v>
      </c>
      <c r="H23" s="22">
        <v>13.4</v>
      </c>
      <c r="I23" s="22">
        <v>16.2</v>
      </c>
      <c r="J23" s="22">
        <v>19.399999999999999</v>
      </c>
      <c r="K23" s="22">
        <v>23.1</v>
      </c>
      <c r="L23" s="23">
        <v>27</v>
      </c>
    </row>
    <row r="24" spans="1:12" ht="14.25" customHeight="1" x14ac:dyDescent="0.3">
      <c r="A24" s="16">
        <v>280</v>
      </c>
      <c r="B24" s="17">
        <v>5.96</v>
      </c>
      <c r="C24" s="18">
        <v>7.38</v>
      </c>
      <c r="D24" s="18">
        <v>9.09</v>
      </c>
      <c r="E24" s="18">
        <v>11.3</v>
      </c>
      <c r="F24" s="18">
        <v>13.2</v>
      </c>
      <c r="G24" s="18">
        <v>13.8</v>
      </c>
      <c r="H24" s="18">
        <v>16.8</v>
      </c>
      <c r="I24" s="18">
        <v>20.3</v>
      </c>
      <c r="J24" s="18">
        <v>24.4</v>
      </c>
      <c r="K24" s="18">
        <v>28.9</v>
      </c>
      <c r="L24" s="19">
        <v>33.9</v>
      </c>
    </row>
    <row r="25" spans="1:12" ht="14.25" customHeight="1" x14ac:dyDescent="0.3">
      <c r="A25" s="20">
        <v>315</v>
      </c>
      <c r="B25" s="21">
        <v>7.49</v>
      </c>
      <c r="C25" s="22">
        <v>9.35</v>
      </c>
      <c r="D25" s="22">
        <v>11.6</v>
      </c>
      <c r="E25" s="22">
        <v>14.2</v>
      </c>
      <c r="F25" s="22">
        <v>16.7</v>
      </c>
      <c r="G25" s="22">
        <v>17.399999999999999</v>
      </c>
      <c r="H25" s="22">
        <v>21.3</v>
      </c>
      <c r="I25" s="22">
        <v>25.7</v>
      </c>
      <c r="J25" s="22">
        <v>30.8</v>
      </c>
      <c r="K25" s="22">
        <v>36.6</v>
      </c>
      <c r="L25" s="23">
        <v>42.8</v>
      </c>
    </row>
    <row r="26" spans="1:12" ht="14.25" customHeight="1" x14ac:dyDescent="0.3">
      <c r="A26" s="16">
        <v>355</v>
      </c>
      <c r="B26" s="17">
        <v>9.5299999999999994</v>
      </c>
      <c r="C26" s="18">
        <v>11.8</v>
      </c>
      <c r="D26" s="18">
        <v>14.6</v>
      </c>
      <c r="E26" s="18">
        <v>18</v>
      </c>
      <c r="F26" s="18">
        <v>21.2</v>
      </c>
      <c r="G26" s="18">
        <v>22.2</v>
      </c>
      <c r="H26" s="18">
        <v>27</v>
      </c>
      <c r="I26" s="18">
        <v>32.6</v>
      </c>
      <c r="J26" s="18">
        <v>39.200000000000003</v>
      </c>
      <c r="K26" s="18">
        <v>46.4</v>
      </c>
      <c r="L26" s="19">
        <v>54.4</v>
      </c>
    </row>
    <row r="27" spans="1:12" ht="14.25" customHeight="1" x14ac:dyDescent="0.3">
      <c r="A27" s="20">
        <v>400</v>
      </c>
      <c r="B27" s="21">
        <v>12.1</v>
      </c>
      <c r="C27" s="22">
        <v>15.1</v>
      </c>
      <c r="D27" s="22">
        <v>18.600000000000001</v>
      </c>
      <c r="E27" s="22">
        <v>22.9</v>
      </c>
      <c r="F27" s="22">
        <v>26.9</v>
      </c>
      <c r="G27" s="22">
        <v>28</v>
      </c>
      <c r="H27" s="22">
        <v>34.200000000000003</v>
      </c>
      <c r="I27" s="22">
        <v>41.4</v>
      </c>
      <c r="J27" s="22">
        <v>49.7</v>
      </c>
      <c r="K27" s="22">
        <v>59</v>
      </c>
      <c r="L27" s="23">
        <v>69</v>
      </c>
    </row>
    <row r="28" spans="1:12" ht="14.25" customHeight="1" x14ac:dyDescent="0.3">
      <c r="A28" s="16">
        <v>450</v>
      </c>
      <c r="B28" s="17">
        <v>15.2</v>
      </c>
      <c r="C28" s="18">
        <v>19</v>
      </c>
      <c r="D28" s="18">
        <v>23.5</v>
      </c>
      <c r="E28" s="18">
        <v>29</v>
      </c>
      <c r="F28" s="18">
        <v>34</v>
      </c>
      <c r="G28" s="18">
        <v>35.5</v>
      </c>
      <c r="H28" s="18">
        <v>43.3</v>
      </c>
      <c r="I28" s="18">
        <v>52.4</v>
      </c>
      <c r="J28" s="18">
        <v>62.9</v>
      </c>
      <c r="K28" s="18">
        <v>74.599999999999994</v>
      </c>
      <c r="L28" s="19" t="s">
        <v>37</v>
      </c>
    </row>
    <row r="29" spans="1:12" ht="14.25" customHeight="1" x14ac:dyDescent="0.3">
      <c r="A29" s="20">
        <v>500</v>
      </c>
      <c r="B29" s="21">
        <v>19</v>
      </c>
      <c r="C29" s="22">
        <v>23.4</v>
      </c>
      <c r="D29" s="22">
        <v>29</v>
      </c>
      <c r="E29" s="22">
        <v>35.799999999999997</v>
      </c>
      <c r="F29" s="22">
        <v>42</v>
      </c>
      <c r="G29" s="22">
        <v>43.9</v>
      </c>
      <c r="H29" s="22">
        <v>53.5</v>
      </c>
      <c r="I29" s="22">
        <v>64.7</v>
      </c>
      <c r="J29" s="22">
        <v>77.5</v>
      </c>
      <c r="K29" s="22">
        <v>92.1</v>
      </c>
      <c r="L29" s="23" t="s">
        <v>37</v>
      </c>
    </row>
    <row r="30" spans="1:12" ht="14.25" customHeight="1" x14ac:dyDescent="0.3">
      <c r="A30" s="16">
        <v>560</v>
      </c>
      <c r="B30" s="17">
        <v>23.6</v>
      </c>
      <c r="C30" s="18">
        <v>29.4</v>
      </c>
      <c r="D30" s="18">
        <v>36.299999999999997</v>
      </c>
      <c r="E30" s="18">
        <v>44.8</v>
      </c>
      <c r="F30" s="18">
        <v>52.6</v>
      </c>
      <c r="G30" s="18">
        <v>55</v>
      </c>
      <c r="H30" s="18">
        <v>67.099999999999994</v>
      </c>
      <c r="I30" s="18">
        <v>81</v>
      </c>
      <c r="J30" s="18">
        <v>97.3</v>
      </c>
      <c r="K30" s="18" t="s">
        <v>37</v>
      </c>
      <c r="L30" s="19" t="s">
        <v>37</v>
      </c>
    </row>
    <row r="31" spans="1:12" ht="14.25" customHeight="1" x14ac:dyDescent="0.3">
      <c r="A31" s="20">
        <v>630</v>
      </c>
      <c r="B31" s="21">
        <v>29.9</v>
      </c>
      <c r="C31" s="22">
        <v>37.1</v>
      </c>
      <c r="D31" s="22">
        <v>46</v>
      </c>
      <c r="E31" s="22">
        <v>56.5</v>
      </c>
      <c r="F31" s="22">
        <v>66.599999999999994</v>
      </c>
      <c r="G31" s="22">
        <v>69.599999999999994</v>
      </c>
      <c r="H31" s="22">
        <v>84.8</v>
      </c>
      <c r="I31" s="22">
        <v>103</v>
      </c>
      <c r="J31" s="22">
        <v>123</v>
      </c>
      <c r="K31" s="22" t="s">
        <v>37</v>
      </c>
      <c r="L31" s="23" t="s">
        <v>37</v>
      </c>
    </row>
    <row r="32" spans="1:12" ht="14.25" customHeight="1" x14ac:dyDescent="0.3">
      <c r="A32" s="16">
        <v>710</v>
      </c>
      <c r="B32" s="17">
        <v>38.1</v>
      </c>
      <c r="C32" s="18">
        <v>47.3</v>
      </c>
      <c r="D32" s="18">
        <v>58.5</v>
      </c>
      <c r="E32" s="18">
        <v>72.099999999999994</v>
      </c>
      <c r="F32" s="18">
        <v>84.7</v>
      </c>
      <c r="G32" s="18">
        <v>88.4</v>
      </c>
      <c r="H32" s="18">
        <v>108</v>
      </c>
      <c r="I32" s="18">
        <v>131</v>
      </c>
      <c r="J32" s="18" t="s">
        <v>37</v>
      </c>
      <c r="K32" s="18" t="s">
        <v>37</v>
      </c>
      <c r="L32" s="19" t="s">
        <v>37</v>
      </c>
    </row>
    <row r="33" spans="1:12" ht="14.25" customHeight="1" x14ac:dyDescent="0.3">
      <c r="A33" s="20">
        <v>800</v>
      </c>
      <c r="B33" s="21">
        <v>48.3</v>
      </c>
      <c r="C33" s="22">
        <v>59.9</v>
      </c>
      <c r="D33" s="22">
        <v>74.099999999999994</v>
      </c>
      <c r="E33" s="22">
        <v>91.4</v>
      </c>
      <c r="F33" s="22">
        <v>108</v>
      </c>
      <c r="G33" s="22">
        <v>112</v>
      </c>
      <c r="H33" s="22">
        <v>137</v>
      </c>
      <c r="I33" s="22">
        <v>157.63</v>
      </c>
      <c r="J33" s="22" t="s">
        <v>37</v>
      </c>
      <c r="K33" s="22" t="s">
        <v>37</v>
      </c>
      <c r="L33" s="23" t="s">
        <v>37</v>
      </c>
    </row>
    <row r="34" spans="1:12" ht="14.25" customHeight="1" x14ac:dyDescent="0.3">
      <c r="A34" s="16">
        <v>900</v>
      </c>
      <c r="B34" s="17">
        <v>60.9</v>
      </c>
      <c r="C34" s="18">
        <v>75.900000000000006</v>
      </c>
      <c r="D34" s="18">
        <v>93.8</v>
      </c>
      <c r="E34" s="18">
        <v>116</v>
      </c>
      <c r="F34" s="18">
        <v>136</v>
      </c>
      <c r="G34" s="18">
        <v>142</v>
      </c>
      <c r="H34" s="18">
        <v>173</v>
      </c>
      <c r="I34" s="18" t="s">
        <v>37</v>
      </c>
      <c r="J34" s="18" t="s">
        <v>37</v>
      </c>
      <c r="K34" s="18" t="s">
        <v>37</v>
      </c>
      <c r="L34" s="19" t="s">
        <v>37</v>
      </c>
    </row>
    <row r="35" spans="1:12" ht="14.25" customHeight="1" x14ac:dyDescent="0.3">
      <c r="A35" s="20">
        <v>1000</v>
      </c>
      <c r="B35" s="21">
        <v>75.400000000000006</v>
      </c>
      <c r="C35" s="22">
        <v>93.5</v>
      </c>
      <c r="D35" s="22">
        <v>116</v>
      </c>
      <c r="E35" s="22">
        <v>143</v>
      </c>
      <c r="F35" s="22">
        <v>168</v>
      </c>
      <c r="G35" s="22">
        <v>175</v>
      </c>
      <c r="H35" s="22">
        <v>214</v>
      </c>
      <c r="I35" s="22" t="s">
        <v>37</v>
      </c>
      <c r="J35" s="22" t="s">
        <v>37</v>
      </c>
      <c r="K35" s="22" t="s">
        <v>37</v>
      </c>
      <c r="L35" s="23" t="s">
        <v>37</v>
      </c>
    </row>
    <row r="36" spans="1:12" ht="14.25" customHeight="1" x14ac:dyDescent="0.3">
      <c r="A36" s="16">
        <v>1200</v>
      </c>
      <c r="B36" s="17">
        <v>108</v>
      </c>
      <c r="C36" s="18">
        <v>134</v>
      </c>
      <c r="D36" s="18">
        <v>167</v>
      </c>
      <c r="E36" s="18">
        <v>206</v>
      </c>
      <c r="F36" s="18">
        <v>242</v>
      </c>
      <c r="G36" s="18">
        <v>252</v>
      </c>
      <c r="H36" s="18" t="s">
        <v>37</v>
      </c>
      <c r="I36" s="18" t="s">
        <v>37</v>
      </c>
      <c r="J36" s="18" t="s">
        <v>37</v>
      </c>
      <c r="K36" s="18" t="s">
        <v>37</v>
      </c>
      <c r="L36" s="19" t="s">
        <v>37</v>
      </c>
    </row>
    <row r="37" spans="1:12" ht="14.25" customHeight="1" x14ac:dyDescent="0.3">
      <c r="A37" s="20">
        <v>1400</v>
      </c>
      <c r="B37" s="21">
        <v>148</v>
      </c>
      <c r="C37" s="22">
        <v>183</v>
      </c>
      <c r="D37" s="22">
        <v>227</v>
      </c>
      <c r="E37" s="22">
        <v>280</v>
      </c>
      <c r="F37" s="22" t="s">
        <v>37</v>
      </c>
      <c r="G37" s="22" t="s">
        <v>37</v>
      </c>
      <c r="H37" s="22" t="s">
        <v>37</v>
      </c>
      <c r="I37" s="22" t="s">
        <v>37</v>
      </c>
      <c r="J37" s="22" t="s">
        <v>37</v>
      </c>
      <c r="K37" s="22" t="s">
        <v>37</v>
      </c>
      <c r="L37" s="23" t="s">
        <v>37</v>
      </c>
    </row>
    <row r="38" spans="1:12" ht="14.25" customHeight="1" x14ac:dyDescent="0.3">
      <c r="A38" s="16">
        <v>1600</v>
      </c>
      <c r="B38" s="17">
        <v>193</v>
      </c>
      <c r="C38" s="18">
        <v>239</v>
      </c>
      <c r="D38" s="18">
        <v>296</v>
      </c>
      <c r="E38" s="18" t="s">
        <v>37</v>
      </c>
      <c r="F38" s="18" t="s">
        <v>37</v>
      </c>
      <c r="G38" s="18" t="s">
        <v>37</v>
      </c>
      <c r="H38" s="18" t="s">
        <v>37</v>
      </c>
      <c r="I38" s="18" t="s">
        <v>37</v>
      </c>
      <c r="J38" s="18" t="s">
        <v>37</v>
      </c>
      <c r="K38" s="18" t="s">
        <v>37</v>
      </c>
      <c r="L38" s="19" t="s">
        <v>37</v>
      </c>
    </row>
    <row r="39" spans="1:12" ht="14.25" customHeight="1" x14ac:dyDescent="0.3">
      <c r="A39" s="20">
        <v>1800</v>
      </c>
      <c r="B39" s="21">
        <v>243</v>
      </c>
      <c r="C39" s="22">
        <v>303</v>
      </c>
      <c r="D39" s="22">
        <v>375</v>
      </c>
      <c r="E39" s="22">
        <v>462</v>
      </c>
      <c r="F39" s="22" t="s">
        <v>37</v>
      </c>
      <c r="G39" s="22">
        <v>567</v>
      </c>
      <c r="H39" s="22" t="s">
        <v>37</v>
      </c>
      <c r="I39" s="22" t="s">
        <v>37</v>
      </c>
      <c r="J39" s="22" t="s">
        <v>37</v>
      </c>
      <c r="K39" s="22" t="s">
        <v>37</v>
      </c>
      <c r="L39" s="23" t="s">
        <v>37</v>
      </c>
    </row>
    <row r="40" spans="1:12" ht="14.25" customHeight="1" x14ac:dyDescent="0.3">
      <c r="A40" s="16">
        <v>2000</v>
      </c>
      <c r="B40" s="17">
        <v>300</v>
      </c>
      <c r="C40" s="18">
        <v>374</v>
      </c>
      <c r="D40" s="18">
        <v>462</v>
      </c>
      <c r="E40" s="18">
        <v>571</v>
      </c>
      <c r="F40" s="18" t="s">
        <v>37</v>
      </c>
      <c r="G40" s="18">
        <v>700</v>
      </c>
      <c r="H40" s="18" t="s">
        <v>37</v>
      </c>
      <c r="I40" s="18" t="s">
        <v>37</v>
      </c>
      <c r="J40" s="18" t="s">
        <v>37</v>
      </c>
      <c r="K40" s="18" t="s">
        <v>37</v>
      </c>
      <c r="L40" s="19" t="s">
        <v>37</v>
      </c>
    </row>
    <row r="41" spans="1:12" ht="14.25" customHeight="1" x14ac:dyDescent="0.3"/>
    <row r="42" spans="1:12" ht="14.25" customHeight="1" x14ac:dyDescent="0.3"/>
    <row r="43" spans="1:12" ht="14.25" customHeight="1" x14ac:dyDescent="0.3"/>
    <row r="44" spans="1:12" ht="14.25" customHeight="1" x14ac:dyDescent="0.3"/>
    <row r="45" spans="1:12" ht="14.25" customHeight="1" x14ac:dyDescent="0.3"/>
    <row r="46" spans="1:12" ht="14.25" customHeight="1" x14ac:dyDescent="0.3"/>
    <row r="47" spans="1:12" ht="14.25" customHeight="1" x14ac:dyDescent="0.3"/>
    <row r="48" spans="1:12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">
    <mergeCell ref="A1:A4"/>
    <mergeCell ref="B1:L1"/>
    <mergeCell ref="B3:L3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Расчет стоимости за 1 кг</vt:lpstr>
      <vt:lpstr>Масса труб (ГОСТ)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Холод Андрей</cp:lastModifiedBy>
  <dcterms:created xsi:type="dcterms:W3CDTF">2019-04-17T08:57:17Z</dcterms:created>
  <dcterms:modified xsi:type="dcterms:W3CDTF">2026-03-13T11:52:44Z</dcterms:modified>
</cp:coreProperties>
</file>